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рограмма ЖКХ\Округ\"/>
    </mc:Choice>
  </mc:AlternateContent>
  <bookViews>
    <workbookView xWindow="0" yWindow="0" windowWidth="19200" windowHeight="10260"/>
  </bookViews>
  <sheets>
    <sheet name="1" sheetId="1" r:id="rId1"/>
    <sheet name="Лист1" sheetId="4" r:id="rId2"/>
  </sheets>
  <definedNames>
    <definedName name="_xlnm.Print_Area" localSheetId="0">'1'!$A$1:$AM$51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37" i="1" l="1"/>
  <c r="AL43" i="1" l="1"/>
  <c r="AL45" i="1"/>
  <c r="AL47" i="1"/>
  <c r="F22" i="4"/>
  <c r="AL21" i="1" l="1"/>
  <c r="AL24" i="1"/>
  <c r="AL33" i="1"/>
  <c r="AL32" i="1"/>
  <c r="AL31" i="1"/>
  <c r="AL30" i="1"/>
  <c r="AL28" i="1"/>
  <c r="AL27" i="1"/>
  <c r="AL39" i="1"/>
  <c r="AL38" i="1"/>
  <c r="AK37" i="1"/>
  <c r="AK35" i="1" s="1"/>
  <c r="AK34" i="1" s="1"/>
  <c r="AJ37" i="1"/>
  <c r="AJ35" i="1" s="1"/>
  <c r="AJ34" i="1" s="1"/>
  <c r="AI37" i="1"/>
  <c r="AI35" i="1" s="1"/>
  <c r="AI34" i="1" s="1"/>
  <c r="AH37" i="1"/>
  <c r="AH35" i="1" s="1"/>
  <c r="AH34" i="1" s="1"/>
  <c r="AG35" i="1"/>
  <c r="AG34" i="1" s="1"/>
  <c r="AK49" i="1" l="1"/>
  <c r="AJ49" i="1"/>
  <c r="AI49" i="1"/>
  <c r="AH49" i="1"/>
  <c r="AG49" i="1"/>
  <c r="AF49" i="1" l="1"/>
  <c r="AF37" i="1"/>
  <c r="AF35" i="1" s="1"/>
  <c r="AF34" i="1" s="1"/>
  <c r="AK29" i="1"/>
  <c r="AK26" i="1"/>
  <c r="AJ29" i="1"/>
  <c r="AJ26" i="1"/>
  <c r="AI29" i="1"/>
  <c r="AI26" i="1"/>
  <c r="AH29" i="1"/>
  <c r="AH26" i="1"/>
  <c r="AG29" i="1"/>
  <c r="AG26" i="1"/>
  <c r="AF29" i="1"/>
  <c r="AL29" i="1" s="1"/>
  <c r="AF26" i="1"/>
  <c r="AK18" i="1"/>
  <c r="AG18" i="1"/>
  <c r="AJ18" i="1" l="1"/>
  <c r="AL26" i="1"/>
  <c r="AL19" i="1"/>
  <c r="AF18" i="1"/>
  <c r="AH18" i="1"/>
  <c r="AL20" i="1"/>
  <c r="AL37" i="1"/>
  <c r="AI18" i="1"/>
  <c r="AG25" i="1"/>
  <c r="AG17" i="1" s="1"/>
  <c r="AG14" i="1" s="1"/>
  <c r="AI25" i="1"/>
  <c r="AK25" i="1"/>
  <c r="AK17" i="1" s="1"/>
  <c r="AK14" i="1" s="1"/>
  <c r="AF25" i="1"/>
  <c r="AH25" i="1"/>
  <c r="AJ25" i="1"/>
  <c r="AI17" i="1" l="1"/>
  <c r="AI14" i="1" s="1"/>
  <c r="AH17" i="1"/>
  <c r="AH14" i="1" s="1"/>
  <c r="AJ17" i="1"/>
  <c r="AJ14" i="1" s="1"/>
  <c r="AL18" i="1"/>
  <c r="AF17" i="1"/>
  <c r="AF14" i="1" s="1"/>
  <c r="AL25" i="1"/>
  <c r="AL35" i="1"/>
  <c r="AL34" i="1"/>
  <c r="AL14" i="1" l="1"/>
  <c r="I22" i="4"/>
  <c r="AL17" i="1"/>
</calcChain>
</file>

<file path=xl/sharedStrings.xml><?xml version="1.0" encoding="utf-8"?>
<sst xmlns="http://schemas.openxmlformats.org/spreadsheetml/2006/main" count="185" uniqueCount="78">
  <si>
    <t xml:space="preserve">Характеристика муниципальной программы </t>
  </si>
  <si>
    <t>Принятые обозначения и сокращения:</t>
  </si>
  <si>
    <t>3. Задача - задача подпрограммы.</t>
  </si>
  <si>
    <t>4. Мероприятие - мероприятие подпрограммы.</t>
  </si>
  <si>
    <t xml:space="preserve">Коды бюджетной классификации </t>
  </si>
  <si>
    <t xml:space="preserve">Дополнительный аналитический код </t>
  </si>
  <si>
    <t>Цели программы, подпрограммы, задачи  подпрограммы, мероприятия подпрограммы, административные мероприятия и их показатели</t>
  </si>
  <si>
    <t>Единица  измерения</t>
  </si>
  <si>
    <t>Степень влияния выполнения подпрограммы на реализацию программы в целом (при решении задачи подпрограммы на реализацию подпрограммы), %</t>
  </si>
  <si>
    <t>Финансовый год предшествующий реализации программы, (N-1) год</t>
  </si>
  <si>
    <t>Целевое (суммарное) значение показателя</t>
  </si>
  <si>
    <t>код администратора программ</t>
  </si>
  <si>
    <t>раздел</t>
  </si>
  <si>
    <t>подраздел</t>
  </si>
  <si>
    <t>классификация целевой статьи расходов бюджета</t>
  </si>
  <si>
    <t>код вида расходов</t>
  </si>
  <si>
    <t>программа</t>
  </si>
  <si>
    <t>подпрограмма</t>
  </si>
  <si>
    <t>цель программы</t>
  </si>
  <si>
    <t>задача подпрограммы</t>
  </si>
  <si>
    <t xml:space="preserve">мероприятие (подпрограммы или административное)
</t>
  </si>
  <si>
    <t>номер показателя</t>
  </si>
  <si>
    <t>значение</t>
  </si>
  <si>
    <t>год достижения</t>
  </si>
  <si>
    <t>вид мероприятия</t>
  </si>
  <si>
    <t xml:space="preserve">подвид мероприятия
</t>
  </si>
  <si>
    <t>закон Тверской области</t>
  </si>
  <si>
    <t>x</t>
  </si>
  <si>
    <t>тыс.руб.</t>
  </si>
  <si>
    <t>х</t>
  </si>
  <si>
    <t>0</t>
  </si>
  <si>
    <t>Показатель 001  Доля  населения улучшившего жилищные   условия  в  общей численности  населения, состоящего на  учете  в качестве нуждающегося в улучшении  жилищных   условий</t>
  </si>
  <si>
    <t>%</t>
  </si>
  <si>
    <t>Мероприятие 1.004 Организация управления многоквартирными домами</t>
  </si>
  <si>
    <t>да/нет</t>
  </si>
  <si>
    <t>да</t>
  </si>
  <si>
    <t>Показатель002   Обеспечение деятельности  организаций коммунального комплекса</t>
  </si>
  <si>
    <t>шт.</t>
  </si>
  <si>
    <t>S</t>
  </si>
  <si>
    <t>Б</t>
  </si>
  <si>
    <t>Задача 1 Подпрограммы 2 "Создание наиболее благоприятной и комфортной среды для проживания граждан"</t>
  </si>
  <si>
    <t>Показатель  001  "Обеспечение чистоты и порядка на территории памятников воинской славы"</t>
  </si>
  <si>
    <t>Показатель  002  «Ликвидация несанкционированных свалок бытового мусора»</t>
  </si>
  <si>
    <t xml:space="preserve">Задача 3 Подпрограммы 2 «Организация и содержание мест захоронения» </t>
  </si>
  <si>
    <t>га</t>
  </si>
  <si>
    <t>4</t>
  </si>
  <si>
    <t>Приложение к Муниципальной программе ""Развитие ЖКХ в Краснохолмском муниципальном округе Тверской области на 2021 - 2026 годы» в редакции Постановления ххххх от хххххх2020г.</t>
  </si>
  <si>
    <t>"Развитие ЖКХ в Краснохолмском муниципальном округе Тверской области на 2021 - 2026 годы"</t>
  </si>
  <si>
    <t>1. Программа- муниципальная программа "Развитие ЖКХ в Краснохолмском муниципальном округе Тверской области на 2021 - 2026 годы"</t>
  </si>
  <si>
    <t xml:space="preserve">Администратор муниципальной  программы Администрация  Краснохолмского муниципального округа Тверской области </t>
  </si>
  <si>
    <t>2. Подпрограмма - подпрограмма:  1 «Жилищно – коммунальное хозяйство Краснохолмского муниципального округа Тверской области»;  2 "Благоустройство Краснохолмского муниципального округа Тверской области"</t>
  </si>
  <si>
    <t>Подпрограмма 1 «Жилищно – коммунальное хозяйство Краснохолмского муниципального округа Тверской области»</t>
  </si>
  <si>
    <t>Подпрограмма 2 «Благоустройство Краснохолмского муниципального округа Тверской области »</t>
  </si>
  <si>
    <t xml:space="preserve">Цели программы 
1 Создание условий для проведения капитального ремонта муниципального жилого фонда Краснохолмского муниципального округа Тверской области 
2 Совершенствование системы благоустройства (обеспечение работы уличного освещения,  организация и содержание мест захоронения, ликвидация несанкционированных свалок бытового мусора) Краснохолмского муниципального округа Тверской области .
3 Создание наиболее благоприятной и комфортной среды для проживания граждан.
</t>
  </si>
  <si>
    <t xml:space="preserve">Мероприятие3.001     Содержание кладбища </t>
  </si>
  <si>
    <t>Показатель 009 Обеспечение чистоты и порядка на территории кладбищ</t>
  </si>
  <si>
    <t>Программа  "Развитие ЖКХ в Краснохолмском муниципальном округе Тверской области на 2021 - 2026 годы"</t>
  </si>
  <si>
    <t>Задача 2 "Мероприятия в области коммунального хозяйства "</t>
  </si>
  <si>
    <t>Мероприятие 1.001 "Расходы в области коммунального хозяйства" (кап.ремонты и т.д)</t>
  </si>
  <si>
    <t>Расходы в области коммунального хозяйства по отделу по работе с территориями и АПК</t>
  </si>
  <si>
    <t>Расходы в области коммунального хозяйства по отделу городского хозяйства</t>
  </si>
  <si>
    <t>Мероприятие 1.002 "Расходы в области коммунального хозяйства " (текущие ремонты и   обслуживание)</t>
  </si>
  <si>
    <t>Расходы в области коммунального хозяйства по отделу по работе с территориями и АПК (водокачка)</t>
  </si>
  <si>
    <t xml:space="preserve">Мероприятие  2.003 «Обеспечение работы уличного освещения" </t>
  </si>
  <si>
    <t xml:space="preserve">Задача 1 Подпрограммы 3 «Расходы на обеспечение отдела по работе с территориями и АПК   по  пожарной безопасности МО </t>
  </si>
  <si>
    <t xml:space="preserve">Подпрограмма 3 « Обеспечение пожарной безопасности МО на территориях  АПК » </t>
  </si>
  <si>
    <t>Задача1 Подпрограммы 1 "Содержание муниципального жилого фонда "</t>
  </si>
  <si>
    <t>Подпрограммы
 1 «Жилищно – коммунальное хозяйство Краснохолмского муниципального округа Тверской области 
 2 Благоустройство Краснохолмского муниципального округа Тверской области            3Обеспечение пожарной безопасности МО на территориях  АПК</t>
  </si>
  <si>
    <t xml:space="preserve">Мероприятие 1.001   Изготовление проектно-сметной документации и проведение капитального ремонта муниципального жилого фонда  </t>
  </si>
  <si>
    <t xml:space="preserve">Мероприятие 1.002  Изготовление проектно-сметной документации и проведение  текущего ремонта муниципального жилого фонда  </t>
  </si>
  <si>
    <t>Мероприятие 1.003  "Взносы на капитальный ремонт объектов муниципальной  собственности</t>
  </si>
  <si>
    <t xml:space="preserve">Задача2 Подпрограммы 2  "Развитие инфраструктуры г. Красный Холм Краснохолмского муниципального округа Тверской области" </t>
  </si>
  <si>
    <t xml:space="preserve">Мероприятие 2.001 "Совершенствование системы благоустройства Краснохолмского муниципального округа Тверской области" </t>
  </si>
  <si>
    <t>Расходы в области благоустройства в Краснохолмском муниципальном округе</t>
  </si>
  <si>
    <t>Расходы в области  благоустройства территорий</t>
  </si>
  <si>
    <t xml:space="preserve">Мероприятие 1.003 Развитие системы газоснабжения населенных пунктов Тверской области. Внутрипоселковые газовые сети по г. Красный Холм </t>
  </si>
  <si>
    <t>Мероприятие 1: Расходы на обеспечение пожарной безопасности</t>
  </si>
  <si>
    <r>
      <t xml:space="preserve">Показатель   003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Сбор и транспортировка твердых коммунальных отходов»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</si>
</sst>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-* #,##0.00_р_._-;\-* #,##0.00_р_._-;_-* &quot;-&quot;??_р_._-;_-@_-"/>
    <numFmt numFmtId="166" formatCode="_-* #,##0.0_р_._-;\-* #,##0.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7" fillId="0" borderId="0" applyFont="0" applyFill="0" applyBorder="0" applyAlignment="0" applyProtection="0"/>
    <xf numFmtId="0" fontId="9" fillId="0" borderId="0"/>
  </cellStyleXfs>
  <cellXfs count="140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" fontId="3" fillId="2" borderId="0" xfId="0" applyNumberFormat="1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1" fontId="2" fillId="2" borderId="0" xfId="0" applyNumberFormat="1" applyFont="1" applyFill="1" applyAlignment="1">
      <alignment horizontal="left" vertical="top" wrapText="1"/>
    </xf>
    <xf numFmtId="1" fontId="2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top" wrapText="1"/>
    </xf>
    <xf numFmtId="166" fontId="1" fillId="0" borderId="1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 applyProtection="1">
      <alignment horizontal="center" vertical="center" wrapText="1"/>
      <protection locked="0"/>
    </xf>
    <xf numFmtId="166" fontId="1" fillId="0" borderId="2" xfId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1" fontId="1" fillId="2" borderId="1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ОБАС 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1"/>
  <sheetViews>
    <sheetView tabSelected="1" view="pageBreakPreview" topLeftCell="A28" zoomScale="68" zoomScaleNormal="68" zoomScaleSheetLayoutView="68" zoomScalePageLayoutView="90" workbookViewId="0">
      <selection activeCell="AG35" sqref="AG35"/>
    </sheetView>
  </sheetViews>
  <sheetFormatPr defaultColWidth="9.140625" defaultRowHeight="12.75" x14ac:dyDescent="0.25"/>
  <cols>
    <col min="1" max="3" width="2.7109375" style="2" customWidth="1"/>
    <col min="4" max="5" width="3.42578125" style="2" customWidth="1"/>
    <col min="6" max="7" width="3.140625" style="2" customWidth="1"/>
    <col min="8" max="9" width="4.28515625" style="2" customWidth="1"/>
    <col min="10" max="11" width="4.7109375" style="2" customWidth="1"/>
    <col min="12" max="13" width="3.85546875" style="2" customWidth="1"/>
    <col min="14" max="14" width="4.7109375" style="2" customWidth="1"/>
    <col min="15" max="17" width="3.140625" style="2" customWidth="1"/>
    <col min="18" max="22" width="4.42578125" style="2" customWidth="1"/>
    <col min="23" max="25" width="4.140625" style="2" customWidth="1"/>
    <col min="26" max="27" width="4.42578125" style="2" customWidth="1"/>
    <col min="28" max="28" width="48.5703125" style="54" customWidth="1"/>
    <col min="29" max="29" width="6.5703125" style="2" customWidth="1"/>
    <col min="30" max="30" width="9.7109375" style="2" customWidth="1"/>
    <col min="31" max="31" width="7.5703125" style="55" customWidth="1"/>
    <col min="32" max="32" width="11.7109375" style="56" customWidth="1"/>
    <col min="33" max="33" width="10" style="57" customWidth="1"/>
    <col min="34" max="37" width="12.140625" style="58" customWidth="1"/>
    <col min="38" max="38" width="13.42578125" style="59" customWidth="1"/>
    <col min="39" max="39" width="8" style="2" customWidth="1"/>
    <col min="40" max="16384" width="9.140625" style="2"/>
  </cols>
  <sheetData>
    <row r="1" spans="1:44" ht="30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35" t="s">
        <v>46</v>
      </c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</row>
    <row r="2" spans="1:44" s="8" customFormat="1" ht="15" customHeight="1" x14ac:dyDescent="0.25">
      <c r="A2" s="136" t="s">
        <v>0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3"/>
      <c r="AG2" s="4"/>
      <c r="AH2" s="5"/>
      <c r="AI2" s="5"/>
      <c r="AJ2" s="5"/>
      <c r="AK2" s="5"/>
      <c r="AL2" s="6"/>
      <c r="AM2" s="7"/>
    </row>
    <row r="3" spans="1:44" s="8" customFormat="1" ht="15" customHeight="1" x14ac:dyDescent="0.25">
      <c r="A3" s="136" t="s">
        <v>47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3"/>
      <c r="AG3" s="4"/>
      <c r="AH3" s="5"/>
      <c r="AI3" s="5"/>
      <c r="AJ3" s="5"/>
      <c r="AK3" s="5"/>
      <c r="AL3" s="6"/>
      <c r="AM3" s="7"/>
    </row>
    <row r="4" spans="1:44" s="8" customFormat="1" ht="12.75" customHeight="1" x14ac:dyDescent="0.25">
      <c r="A4" s="136" t="s">
        <v>49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3"/>
      <c r="AG4" s="4"/>
      <c r="AH4" s="5"/>
      <c r="AI4" s="5"/>
      <c r="AJ4" s="5"/>
      <c r="AK4" s="5"/>
      <c r="AL4" s="6"/>
      <c r="AM4" s="7"/>
    </row>
    <row r="5" spans="1:44" s="16" customFormat="1" ht="16.5" customHeight="1" x14ac:dyDescent="0.25">
      <c r="A5" s="134" t="s">
        <v>1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  <c r="AD5" s="9"/>
      <c r="AE5" s="11"/>
      <c r="AF5" s="12"/>
      <c r="AG5" s="13"/>
      <c r="AH5" s="14"/>
      <c r="AI5" s="14"/>
      <c r="AJ5" s="14"/>
      <c r="AK5" s="14"/>
      <c r="AL5" s="15"/>
      <c r="AM5" s="9"/>
    </row>
    <row r="6" spans="1:44" s="16" customFormat="1" ht="16.5" customHeight="1" x14ac:dyDescent="0.25">
      <c r="A6" s="134" t="s">
        <v>48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1:44" s="16" customFormat="1" ht="16.5" customHeight="1" x14ac:dyDescent="0.25">
      <c r="A7" s="134" t="s">
        <v>50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</row>
    <row r="8" spans="1:44" s="16" customFormat="1" ht="16.5" customHeight="1" x14ac:dyDescent="0.25">
      <c r="A8" s="134" t="s">
        <v>2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9"/>
      <c r="X8" s="9"/>
      <c r="Y8" s="9"/>
      <c r="Z8" s="9"/>
      <c r="AA8" s="9"/>
      <c r="AB8" s="9"/>
      <c r="AC8" s="10"/>
      <c r="AD8" s="9"/>
      <c r="AE8" s="11"/>
      <c r="AF8" s="12"/>
      <c r="AG8" s="13"/>
      <c r="AH8" s="14"/>
      <c r="AI8" s="14"/>
      <c r="AJ8" s="14"/>
      <c r="AK8" s="14"/>
      <c r="AL8" s="15"/>
      <c r="AM8" s="9"/>
    </row>
    <row r="9" spans="1:44" s="16" customFormat="1" ht="16.5" customHeight="1" x14ac:dyDescent="0.25">
      <c r="A9" s="134" t="s">
        <v>3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9"/>
      <c r="X9" s="9"/>
      <c r="Y9" s="9"/>
      <c r="Z9" s="9"/>
      <c r="AA9" s="9"/>
      <c r="AB9" s="9"/>
      <c r="AC9" s="10"/>
      <c r="AD9" s="9"/>
      <c r="AE9" s="11"/>
      <c r="AF9" s="12"/>
      <c r="AG9" s="13"/>
      <c r="AH9" s="14"/>
      <c r="AI9" s="14"/>
      <c r="AJ9" s="14"/>
      <c r="AK9" s="14"/>
      <c r="AL9" s="15"/>
      <c r="AM9" s="9"/>
    </row>
    <row r="10" spans="1:44" ht="23.25" customHeight="1" x14ac:dyDescent="0.25">
      <c r="A10" s="121" t="s">
        <v>4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 t="s">
        <v>5</v>
      </c>
      <c r="S10" s="121"/>
      <c r="T10" s="121"/>
      <c r="U10" s="121"/>
      <c r="V10" s="121"/>
      <c r="W10" s="121"/>
      <c r="X10" s="121"/>
      <c r="Y10" s="121"/>
      <c r="Z10" s="121"/>
      <c r="AA10" s="121"/>
      <c r="AB10" s="113" t="s">
        <v>6</v>
      </c>
      <c r="AC10" s="121" t="s">
        <v>7</v>
      </c>
      <c r="AD10" s="126" t="s">
        <v>8</v>
      </c>
      <c r="AE10" s="129" t="s">
        <v>9</v>
      </c>
      <c r="AF10" s="125"/>
      <c r="AG10" s="125"/>
      <c r="AH10" s="17"/>
      <c r="AI10" s="73"/>
      <c r="AJ10" s="73"/>
      <c r="AK10" s="73"/>
      <c r="AL10" s="122" t="s">
        <v>10</v>
      </c>
      <c r="AM10" s="130"/>
    </row>
    <row r="11" spans="1:44" ht="21.75" customHeight="1" x14ac:dyDescent="0.25">
      <c r="A11" s="121" t="s">
        <v>11</v>
      </c>
      <c r="B11" s="121"/>
      <c r="C11" s="121"/>
      <c r="D11" s="122" t="s">
        <v>12</v>
      </c>
      <c r="E11" s="131"/>
      <c r="F11" s="121" t="s">
        <v>13</v>
      </c>
      <c r="G11" s="121"/>
      <c r="H11" s="121" t="s">
        <v>14</v>
      </c>
      <c r="I11" s="121"/>
      <c r="J11" s="121"/>
      <c r="K11" s="121"/>
      <c r="L11" s="121"/>
      <c r="M11" s="121"/>
      <c r="N11" s="121"/>
      <c r="O11" s="121" t="s">
        <v>15</v>
      </c>
      <c r="P11" s="121"/>
      <c r="Q11" s="121"/>
      <c r="R11" s="121" t="s">
        <v>16</v>
      </c>
      <c r="S11" s="121"/>
      <c r="T11" s="122" t="s">
        <v>17</v>
      </c>
      <c r="U11" s="113" t="s">
        <v>18</v>
      </c>
      <c r="V11" s="121" t="s">
        <v>19</v>
      </c>
      <c r="W11" s="122" t="s">
        <v>20</v>
      </c>
      <c r="X11" s="131"/>
      <c r="Y11" s="131"/>
      <c r="Z11" s="121" t="s">
        <v>21</v>
      </c>
      <c r="AA11" s="121"/>
      <c r="AB11" s="114"/>
      <c r="AC11" s="121"/>
      <c r="AD11" s="127"/>
      <c r="AE11" s="129"/>
      <c r="AF11" s="116">
        <v>2021</v>
      </c>
      <c r="AG11" s="137">
        <v>2022</v>
      </c>
      <c r="AH11" s="108">
        <v>2023</v>
      </c>
      <c r="AI11" s="108">
        <v>2024</v>
      </c>
      <c r="AJ11" s="108">
        <v>2025</v>
      </c>
      <c r="AK11" s="108">
        <v>2026</v>
      </c>
      <c r="AL11" s="121" t="s">
        <v>22</v>
      </c>
      <c r="AM11" s="121" t="s">
        <v>23</v>
      </c>
    </row>
    <row r="12" spans="1:44" ht="15" customHeight="1" x14ac:dyDescent="0.25">
      <c r="A12" s="121"/>
      <c r="B12" s="121"/>
      <c r="C12" s="121"/>
      <c r="D12" s="123"/>
      <c r="E12" s="132"/>
      <c r="F12" s="121"/>
      <c r="G12" s="121"/>
      <c r="H12" s="121" t="s">
        <v>16</v>
      </c>
      <c r="I12" s="121"/>
      <c r="J12" s="121" t="s">
        <v>17</v>
      </c>
      <c r="K12" s="121" t="s">
        <v>24</v>
      </c>
      <c r="L12" s="121" t="s">
        <v>25</v>
      </c>
      <c r="M12" s="121"/>
      <c r="N12" s="121" t="s">
        <v>26</v>
      </c>
      <c r="O12" s="121"/>
      <c r="P12" s="121"/>
      <c r="Q12" s="121"/>
      <c r="R12" s="121"/>
      <c r="S12" s="121"/>
      <c r="T12" s="123"/>
      <c r="U12" s="114"/>
      <c r="V12" s="121"/>
      <c r="W12" s="123"/>
      <c r="X12" s="132"/>
      <c r="Y12" s="132"/>
      <c r="Z12" s="121"/>
      <c r="AA12" s="121"/>
      <c r="AB12" s="114"/>
      <c r="AC12" s="121"/>
      <c r="AD12" s="127"/>
      <c r="AE12" s="129"/>
      <c r="AF12" s="117"/>
      <c r="AG12" s="138"/>
      <c r="AH12" s="109"/>
      <c r="AI12" s="109"/>
      <c r="AJ12" s="109"/>
      <c r="AK12" s="109"/>
      <c r="AL12" s="121"/>
      <c r="AM12" s="121"/>
    </row>
    <row r="13" spans="1:44" ht="81" customHeight="1" x14ac:dyDescent="0.25">
      <c r="A13" s="121"/>
      <c r="B13" s="121"/>
      <c r="C13" s="121"/>
      <c r="D13" s="124"/>
      <c r="E13" s="133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4"/>
      <c r="U13" s="115"/>
      <c r="V13" s="121"/>
      <c r="W13" s="124"/>
      <c r="X13" s="133"/>
      <c r="Y13" s="133"/>
      <c r="Z13" s="121"/>
      <c r="AA13" s="121"/>
      <c r="AB13" s="115"/>
      <c r="AC13" s="121"/>
      <c r="AD13" s="128"/>
      <c r="AE13" s="129"/>
      <c r="AF13" s="118"/>
      <c r="AG13" s="139"/>
      <c r="AH13" s="110"/>
      <c r="AI13" s="110"/>
      <c r="AJ13" s="110"/>
      <c r="AK13" s="110"/>
      <c r="AL13" s="121"/>
      <c r="AM13" s="121"/>
    </row>
    <row r="14" spans="1:44" ht="63" customHeight="1" x14ac:dyDescent="0.25">
      <c r="A14" s="18">
        <v>2</v>
      </c>
      <c r="B14" s="18">
        <v>2</v>
      </c>
      <c r="C14" s="18">
        <v>1</v>
      </c>
      <c r="D14" s="18">
        <v>0</v>
      </c>
      <c r="E14" s="18">
        <v>5</v>
      </c>
      <c r="F14" s="18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 t="s">
        <v>27</v>
      </c>
      <c r="S14" s="18" t="s">
        <v>27</v>
      </c>
      <c r="T14" s="18" t="s">
        <v>27</v>
      </c>
      <c r="U14" s="18" t="s">
        <v>27</v>
      </c>
      <c r="V14" s="18" t="s">
        <v>27</v>
      </c>
      <c r="W14" s="18" t="s">
        <v>27</v>
      </c>
      <c r="X14" s="18" t="s">
        <v>27</v>
      </c>
      <c r="Y14" s="18" t="s">
        <v>27</v>
      </c>
      <c r="Z14" s="18" t="s">
        <v>27</v>
      </c>
      <c r="AA14" s="18" t="s">
        <v>27</v>
      </c>
      <c r="AB14" s="19" t="s">
        <v>56</v>
      </c>
      <c r="AC14" s="20" t="s">
        <v>28</v>
      </c>
      <c r="AD14" s="21">
        <v>100</v>
      </c>
      <c r="AE14" s="22"/>
      <c r="AF14" s="24">
        <f>AF17+AF34+AF49</f>
        <v>9956.7999999999993</v>
      </c>
      <c r="AG14" s="24">
        <f t="shared" ref="AG14:AK14" si="0">AG17+AG34+AG49</f>
        <v>9110.1999999999989</v>
      </c>
      <c r="AH14" s="24">
        <f>AH17+AH34+AH49</f>
        <v>6972.7000000000007</v>
      </c>
      <c r="AI14" s="24">
        <f t="shared" si="0"/>
        <v>6972.7000000000007</v>
      </c>
      <c r="AJ14" s="24">
        <f t="shared" si="0"/>
        <v>6972.7000000000007</v>
      </c>
      <c r="AK14" s="24">
        <f t="shared" si="0"/>
        <v>6972.7000000000007</v>
      </c>
      <c r="AL14" s="69">
        <f>AF14+AG14+AH14+AI14+AJ14+AK14</f>
        <v>46957.8</v>
      </c>
      <c r="AM14" s="25">
        <v>2026</v>
      </c>
    </row>
    <row r="15" spans="1:44" ht="151.5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 t="s">
        <v>27</v>
      </c>
      <c r="S15" s="18" t="s">
        <v>27</v>
      </c>
      <c r="T15" s="18" t="s">
        <v>27</v>
      </c>
      <c r="U15" s="18" t="s">
        <v>27</v>
      </c>
      <c r="V15" s="18" t="s">
        <v>27</v>
      </c>
      <c r="W15" s="18" t="s">
        <v>27</v>
      </c>
      <c r="X15" s="18" t="s">
        <v>27</v>
      </c>
      <c r="Y15" s="18" t="s">
        <v>27</v>
      </c>
      <c r="Z15" s="18" t="s">
        <v>27</v>
      </c>
      <c r="AA15" s="18" t="s">
        <v>27</v>
      </c>
      <c r="AB15" s="26" t="s">
        <v>53</v>
      </c>
      <c r="AC15" s="27" t="s">
        <v>27</v>
      </c>
      <c r="AD15" s="28" t="s">
        <v>29</v>
      </c>
      <c r="AE15" s="22" t="s">
        <v>29</v>
      </c>
      <c r="AF15" s="24"/>
      <c r="AG15" s="29" t="s">
        <v>27</v>
      </c>
      <c r="AH15" s="30" t="s">
        <v>27</v>
      </c>
      <c r="AI15" s="30"/>
      <c r="AJ15" s="30"/>
      <c r="AK15" s="30"/>
      <c r="AL15" s="69"/>
      <c r="AM15" s="25" t="s">
        <v>29</v>
      </c>
      <c r="AN15" s="31"/>
      <c r="AO15" s="32"/>
      <c r="AP15" s="33"/>
      <c r="AQ15" s="32"/>
      <c r="AR15" s="32"/>
    </row>
    <row r="16" spans="1:44" ht="132" customHeight="1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34"/>
      <c r="S16" s="34"/>
      <c r="T16" s="34" t="s">
        <v>30</v>
      </c>
      <c r="U16" s="34" t="s">
        <v>30</v>
      </c>
      <c r="V16" s="34" t="s">
        <v>30</v>
      </c>
      <c r="W16" s="34" t="s">
        <v>30</v>
      </c>
      <c r="X16" s="34" t="s">
        <v>30</v>
      </c>
      <c r="Y16" s="34" t="s">
        <v>30</v>
      </c>
      <c r="Z16" s="34" t="s">
        <v>30</v>
      </c>
      <c r="AA16" s="34" t="s">
        <v>30</v>
      </c>
      <c r="AB16" s="35" t="s">
        <v>67</v>
      </c>
      <c r="AC16" s="36" t="s">
        <v>27</v>
      </c>
      <c r="AD16" s="36" t="s">
        <v>27</v>
      </c>
      <c r="AE16" s="22" t="s">
        <v>27</v>
      </c>
      <c r="AF16" s="24"/>
      <c r="AG16" s="29" t="s">
        <v>27</v>
      </c>
      <c r="AH16" s="30" t="s">
        <v>27</v>
      </c>
      <c r="AI16" s="30"/>
      <c r="AJ16" s="30"/>
      <c r="AK16" s="30"/>
      <c r="AL16" s="69"/>
      <c r="AM16" s="37" t="s">
        <v>27</v>
      </c>
    </row>
    <row r="17" spans="1:39" ht="51" customHeight="1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19" t="s">
        <v>51</v>
      </c>
      <c r="AC17" s="20" t="s">
        <v>28</v>
      </c>
      <c r="AD17" s="22"/>
      <c r="AE17" s="38"/>
      <c r="AF17" s="39">
        <f t="shared" ref="AF17" si="1">AF18+AF25</f>
        <v>4878.7</v>
      </c>
      <c r="AG17" s="39">
        <f t="shared" ref="AG17" si="2">AG18+AG25</f>
        <v>4039.2999999999997</v>
      </c>
      <c r="AH17" s="39">
        <f t="shared" ref="AH17" si="3">AH18+AH25</f>
        <v>1894.6</v>
      </c>
      <c r="AI17" s="39">
        <f t="shared" ref="AI17" si="4">AI18+AI25</f>
        <v>1894.6</v>
      </c>
      <c r="AJ17" s="39">
        <f t="shared" ref="AJ17" si="5">AJ18+AJ25</f>
        <v>1894.6</v>
      </c>
      <c r="AK17" s="39">
        <f t="shared" ref="AK17" si="6">AK18+AK25</f>
        <v>1894.6</v>
      </c>
      <c r="AL17" s="69">
        <f t="shared" ref="AL17:AL21" si="7">AF17+AG17+AH17+AI17+AJ17+AK17</f>
        <v>16496.400000000001</v>
      </c>
      <c r="AM17" s="25">
        <v>2026</v>
      </c>
    </row>
    <row r="18" spans="1:39" ht="39" customHeight="1" x14ac:dyDescent="0.25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75" t="s">
        <v>66</v>
      </c>
      <c r="AC18" s="74" t="s">
        <v>28</v>
      </c>
      <c r="AD18" s="22"/>
      <c r="AE18" s="38"/>
      <c r="AF18" s="39">
        <f t="shared" ref="AF18:AK18" si="8">AF19+AF20+AF21</f>
        <v>539</v>
      </c>
      <c r="AG18" s="39">
        <f t="shared" si="8"/>
        <v>539</v>
      </c>
      <c r="AH18" s="39">
        <f t="shared" si="8"/>
        <v>539</v>
      </c>
      <c r="AI18" s="39">
        <f t="shared" si="8"/>
        <v>539</v>
      </c>
      <c r="AJ18" s="39">
        <f t="shared" si="8"/>
        <v>539</v>
      </c>
      <c r="AK18" s="39">
        <f t="shared" si="8"/>
        <v>539</v>
      </c>
      <c r="AL18" s="69">
        <f t="shared" si="7"/>
        <v>3234</v>
      </c>
      <c r="AM18" s="25"/>
    </row>
    <row r="19" spans="1:39" ht="72" customHeight="1" x14ac:dyDescent="0.25">
      <c r="A19" s="72">
        <v>2</v>
      </c>
      <c r="B19" s="72">
        <v>2</v>
      </c>
      <c r="C19" s="72">
        <v>1</v>
      </c>
      <c r="D19" s="72">
        <v>0</v>
      </c>
      <c r="E19" s="72">
        <v>5</v>
      </c>
      <c r="F19" s="72">
        <v>0</v>
      </c>
      <c r="G19" s="72">
        <v>1</v>
      </c>
      <c r="H19" s="72">
        <v>1</v>
      </c>
      <c r="I19" s="72">
        <v>1</v>
      </c>
      <c r="J19" s="72">
        <v>1</v>
      </c>
      <c r="K19" s="72">
        <v>0</v>
      </c>
      <c r="L19" s="72">
        <v>1</v>
      </c>
      <c r="M19" s="72">
        <v>2</v>
      </c>
      <c r="N19" s="72">
        <v>0</v>
      </c>
      <c r="O19" s="72">
        <v>1</v>
      </c>
      <c r="P19" s="72">
        <v>0</v>
      </c>
      <c r="Q19" s="72" t="s">
        <v>39</v>
      </c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82" t="s">
        <v>68</v>
      </c>
      <c r="AC19" s="81" t="s">
        <v>28</v>
      </c>
      <c r="AD19" s="36"/>
      <c r="AE19" s="22"/>
      <c r="AF19" s="24">
        <v>200.8</v>
      </c>
      <c r="AG19" s="24">
        <v>200.8</v>
      </c>
      <c r="AH19" s="24">
        <v>200.8</v>
      </c>
      <c r="AI19" s="24">
        <v>200.8</v>
      </c>
      <c r="AJ19" s="24">
        <v>200.8</v>
      </c>
      <c r="AK19" s="24">
        <v>200.8</v>
      </c>
      <c r="AL19" s="69">
        <f t="shared" si="7"/>
        <v>1204.8</v>
      </c>
      <c r="AM19" s="25"/>
    </row>
    <row r="20" spans="1:39" ht="72" customHeight="1" x14ac:dyDescent="0.25">
      <c r="A20" s="72">
        <v>2</v>
      </c>
      <c r="B20" s="72">
        <v>2</v>
      </c>
      <c r="C20" s="72">
        <v>1</v>
      </c>
      <c r="D20" s="72">
        <v>0</v>
      </c>
      <c r="E20" s="72">
        <v>5</v>
      </c>
      <c r="F20" s="72">
        <v>0</v>
      </c>
      <c r="G20" s="72">
        <v>1</v>
      </c>
      <c r="H20" s="72">
        <v>1</v>
      </c>
      <c r="I20" s="72">
        <v>1</v>
      </c>
      <c r="J20" s="72">
        <v>1</v>
      </c>
      <c r="K20" s="72">
        <v>0</v>
      </c>
      <c r="L20" s="72">
        <v>1</v>
      </c>
      <c r="M20" s="72">
        <v>2</v>
      </c>
      <c r="N20" s="72">
        <v>0</v>
      </c>
      <c r="O20" s="72">
        <v>2</v>
      </c>
      <c r="P20" s="72">
        <v>0</v>
      </c>
      <c r="Q20" s="72" t="s">
        <v>39</v>
      </c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82" t="s">
        <v>69</v>
      </c>
      <c r="AC20" s="81" t="s">
        <v>28</v>
      </c>
      <c r="AD20" s="36"/>
      <c r="AE20" s="22"/>
      <c r="AF20" s="24">
        <v>65</v>
      </c>
      <c r="AG20" s="24">
        <v>65</v>
      </c>
      <c r="AH20" s="24">
        <v>65</v>
      </c>
      <c r="AI20" s="24">
        <v>65</v>
      </c>
      <c r="AJ20" s="24">
        <v>65</v>
      </c>
      <c r="AK20" s="24">
        <v>65</v>
      </c>
      <c r="AL20" s="69">
        <f t="shared" si="7"/>
        <v>390</v>
      </c>
      <c r="AM20" s="25"/>
    </row>
    <row r="21" spans="1:39" ht="54" customHeight="1" x14ac:dyDescent="0.25">
      <c r="A21" s="72">
        <v>2</v>
      </c>
      <c r="B21" s="72">
        <v>2</v>
      </c>
      <c r="C21" s="72">
        <v>1</v>
      </c>
      <c r="D21" s="72">
        <v>0</v>
      </c>
      <c r="E21" s="72">
        <v>5</v>
      </c>
      <c r="F21" s="72">
        <v>0</v>
      </c>
      <c r="G21" s="72">
        <v>1</v>
      </c>
      <c r="H21" s="72">
        <v>1</v>
      </c>
      <c r="I21" s="72">
        <v>1</v>
      </c>
      <c r="J21" s="72">
        <v>1</v>
      </c>
      <c r="K21" s="72">
        <v>0</v>
      </c>
      <c r="L21" s="72">
        <v>1</v>
      </c>
      <c r="M21" s="72">
        <v>2</v>
      </c>
      <c r="N21" s="72">
        <v>0</v>
      </c>
      <c r="O21" s="72">
        <v>3</v>
      </c>
      <c r="P21" s="72">
        <v>0</v>
      </c>
      <c r="Q21" s="72" t="s">
        <v>39</v>
      </c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71" t="s">
        <v>70</v>
      </c>
      <c r="AC21" s="66" t="s">
        <v>28</v>
      </c>
      <c r="AD21" s="36"/>
      <c r="AE21" s="22"/>
      <c r="AF21" s="24">
        <v>273.2</v>
      </c>
      <c r="AG21" s="24">
        <v>273.2</v>
      </c>
      <c r="AH21" s="24">
        <v>273.2</v>
      </c>
      <c r="AI21" s="24">
        <v>273.2</v>
      </c>
      <c r="AJ21" s="24">
        <v>273.2</v>
      </c>
      <c r="AK21" s="24">
        <v>273.2</v>
      </c>
      <c r="AL21" s="69">
        <f t="shared" si="7"/>
        <v>1639.2</v>
      </c>
      <c r="AM21" s="25"/>
    </row>
    <row r="22" spans="1:39" s="7" customFormat="1" ht="55.5" customHeight="1" x14ac:dyDescent="0.25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60" t="s">
        <v>31</v>
      </c>
      <c r="AC22" s="40" t="s">
        <v>32</v>
      </c>
      <c r="AD22" s="40"/>
      <c r="AE22" s="40"/>
      <c r="AF22" s="42"/>
      <c r="AG22" s="43"/>
      <c r="AH22" s="44"/>
      <c r="AI22" s="44"/>
      <c r="AJ22" s="44"/>
      <c r="AK22" s="44"/>
      <c r="AL22" s="41"/>
      <c r="AM22" s="40">
        <v>2026</v>
      </c>
    </row>
    <row r="23" spans="1:39" ht="30.75" customHeight="1" x14ac:dyDescent="0.25">
      <c r="A23" s="76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45" t="s">
        <v>33</v>
      </c>
      <c r="AC23" s="20" t="s">
        <v>34</v>
      </c>
      <c r="AD23" s="18"/>
      <c r="AE23" s="18"/>
      <c r="AF23" s="42" t="s">
        <v>35</v>
      </c>
      <c r="AG23" s="42" t="s">
        <v>35</v>
      </c>
      <c r="AH23" s="41" t="s">
        <v>35</v>
      </c>
      <c r="AI23" s="41"/>
      <c r="AJ23" s="41"/>
      <c r="AK23" s="41"/>
      <c r="AL23" s="41" t="s">
        <v>35</v>
      </c>
      <c r="AM23" s="25">
        <v>2026</v>
      </c>
    </row>
    <row r="24" spans="1:39" ht="30" customHeight="1" x14ac:dyDescent="0.25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45" t="s">
        <v>36</v>
      </c>
      <c r="AC24" s="20" t="s">
        <v>37</v>
      </c>
      <c r="AD24" s="18"/>
      <c r="AE24" s="18"/>
      <c r="AF24" s="43">
        <v>1</v>
      </c>
      <c r="AG24" s="46">
        <v>1</v>
      </c>
      <c r="AH24" s="47">
        <v>1</v>
      </c>
      <c r="AI24" s="47">
        <v>1</v>
      </c>
      <c r="AJ24" s="47">
        <v>1</v>
      </c>
      <c r="AK24" s="47">
        <v>1</v>
      </c>
      <c r="AL24" s="69">
        <f>AF24+AG24+AH24+AI24+AJ24+AK24</f>
        <v>6</v>
      </c>
      <c r="AM24" s="25">
        <v>2026</v>
      </c>
    </row>
    <row r="25" spans="1:39" ht="33" customHeight="1" x14ac:dyDescent="0.2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48" t="s">
        <v>57</v>
      </c>
      <c r="AC25" s="18" t="s">
        <v>28</v>
      </c>
      <c r="AD25" s="36"/>
      <c r="AE25" s="22"/>
      <c r="AF25" s="85">
        <f t="shared" ref="AF25:AK25" si="9">AF26+AF29+AF32+AF33</f>
        <v>4339.7</v>
      </c>
      <c r="AG25" s="42">
        <f t="shared" si="9"/>
        <v>3500.2999999999997</v>
      </c>
      <c r="AH25" s="42">
        <f t="shared" si="9"/>
        <v>1355.6</v>
      </c>
      <c r="AI25" s="42">
        <f t="shared" si="9"/>
        <v>1355.6</v>
      </c>
      <c r="AJ25" s="42">
        <f t="shared" si="9"/>
        <v>1355.6</v>
      </c>
      <c r="AK25" s="42">
        <f t="shared" si="9"/>
        <v>1355.6</v>
      </c>
      <c r="AL25" s="69">
        <f t="shared" ref="AL25:AL35" si="10">AF25+AG25+AH25+AI25+AJ25+AK25</f>
        <v>13262.400000000001</v>
      </c>
      <c r="AM25" s="25">
        <v>2026</v>
      </c>
    </row>
    <row r="26" spans="1:39" ht="46.5" customHeight="1" x14ac:dyDescent="0.25">
      <c r="A26" s="72">
        <v>2</v>
      </c>
      <c r="B26" s="72">
        <v>2</v>
      </c>
      <c r="C26" s="72">
        <v>1</v>
      </c>
      <c r="D26" s="72">
        <v>0</v>
      </c>
      <c r="E26" s="72">
        <v>5</v>
      </c>
      <c r="F26" s="72">
        <v>0</v>
      </c>
      <c r="G26" s="72">
        <v>2</v>
      </c>
      <c r="H26" s="72">
        <v>1</v>
      </c>
      <c r="I26" s="72">
        <v>1</v>
      </c>
      <c r="J26" s="72">
        <v>1</v>
      </c>
      <c r="K26" s="72">
        <v>0</v>
      </c>
      <c r="L26" s="72">
        <v>2</v>
      </c>
      <c r="M26" s="72">
        <v>2</v>
      </c>
      <c r="N26" s="72">
        <v>0</v>
      </c>
      <c r="O26" s="72">
        <v>1</v>
      </c>
      <c r="P26" s="72">
        <v>0</v>
      </c>
      <c r="Q26" s="72" t="s">
        <v>39</v>
      </c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68" t="s">
        <v>58</v>
      </c>
      <c r="AC26" s="66" t="s">
        <v>28</v>
      </c>
      <c r="AD26" s="36"/>
      <c r="AE26" s="22"/>
      <c r="AF26" s="42">
        <f t="shared" ref="AF26:AK26" si="11">AF27+AF28</f>
        <v>756.4</v>
      </c>
      <c r="AG26" s="42">
        <f t="shared" si="11"/>
        <v>756.4</v>
      </c>
      <c r="AH26" s="42">
        <f t="shared" si="11"/>
        <v>756.4</v>
      </c>
      <c r="AI26" s="42">
        <f t="shared" si="11"/>
        <v>756.4</v>
      </c>
      <c r="AJ26" s="42">
        <f t="shared" si="11"/>
        <v>756.4</v>
      </c>
      <c r="AK26" s="42">
        <f t="shared" si="11"/>
        <v>756.4</v>
      </c>
      <c r="AL26" s="69">
        <f t="shared" si="10"/>
        <v>4538.3999999999996</v>
      </c>
      <c r="AM26" s="25"/>
    </row>
    <row r="27" spans="1:39" ht="42.75" customHeight="1" x14ac:dyDescent="0.25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40" t="s">
        <v>60</v>
      </c>
      <c r="AC27" s="70"/>
      <c r="AD27" s="36"/>
      <c r="AE27" s="22"/>
      <c r="AF27" s="24">
        <v>286.39999999999998</v>
      </c>
      <c r="AG27" s="24">
        <v>286.39999999999998</v>
      </c>
      <c r="AH27" s="24">
        <v>286.39999999999998</v>
      </c>
      <c r="AI27" s="24">
        <v>286.39999999999998</v>
      </c>
      <c r="AJ27" s="24">
        <v>286.39999999999998</v>
      </c>
      <c r="AK27" s="24">
        <v>286.39999999999998</v>
      </c>
      <c r="AL27" s="69">
        <f t="shared" si="10"/>
        <v>1718.4</v>
      </c>
      <c r="AM27" s="25"/>
    </row>
    <row r="28" spans="1:39" ht="42.75" customHeight="1" x14ac:dyDescent="0.25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8" t="s">
        <v>59</v>
      </c>
      <c r="AC28" s="70"/>
      <c r="AD28" s="36"/>
      <c r="AE28" s="22"/>
      <c r="AF28" s="24">
        <v>470</v>
      </c>
      <c r="AG28" s="24">
        <v>470</v>
      </c>
      <c r="AH28" s="24">
        <v>470</v>
      </c>
      <c r="AI28" s="24">
        <v>470</v>
      </c>
      <c r="AJ28" s="24">
        <v>470</v>
      </c>
      <c r="AK28" s="24">
        <v>470</v>
      </c>
      <c r="AL28" s="69">
        <f t="shared" si="10"/>
        <v>2820</v>
      </c>
      <c r="AM28" s="25"/>
    </row>
    <row r="29" spans="1:39" ht="45" customHeight="1" x14ac:dyDescent="0.25">
      <c r="A29" s="72">
        <v>2</v>
      </c>
      <c r="B29" s="72">
        <v>2</v>
      </c>
      <c r="C29" s="72">
        <v>1</v>
      </c>
      <c r="D29" s="72">
        <v>0</v>
      </c>
      <c r="E29" s="72">
        <v>5</v>
      </c>
      <c r="F29" s="72">
        <v>0</v>
      </c>
      <c r="G29" s="72">
        <v>2</v>
      </c>
      <c r="H29" s="72">
        <v>1</v>
      </c>
      <c r="I29" s="72">
        <v>1</v>
      </c>
      <c r="J29" s="72">
        <v>1</v>
      </c>
      <c r="K29" s="72">
        <v>0</v>
      </c>
      <c r="L29" s="72">
        <v>2</v>
      </c>
      <c r="M29" s="72">
        <v>2</v>
      </c>
      <c r="N29" s="72">
        <v>0</v>
      </c>
      <c r="O29" s="72">
        <v>2</v>
      </c>
      <c r="P29" s="72">
        <v>0</v>
      </c>
      <c r="Q29" s="72" t="s">
        <v>39</v>
      </c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79" t="s">
        <v>61</v>
      </c>
      <c r="AC29" s="113" t="s">
        <v>28</v>
      </c>
      <c r="AD29" s="36"/>
      <c r="AE29" s="22"/>
      <c r="AF29" s="24">
        <f t="shared" ref="AF29:AK29" si="12">AF30+AF31</f>
        <v>599.20000000000005</v>
      </c>
      <c r="AG29" s="24">
        <f t="shared" si="12"/>
        <v>599.20000000000005</v>
      </c>
      <c r="AH29" s="24">
        <f t="shared" si="12"/>
        <v>599.20000000000005</v>
      </c>
      <c r="AI29" s="24">
        <f t="shared" si="12"/>
        <v>599.20000000000005</v>
      </c>
      <c r="AJ29" s="24">
        <f t="shared" si="12"/>
        <v>599.20000000000005</v>
      </c>
      <c r="AK29" s="24">
        <f t="shared" si="12"/>
        <v>599.20000000000005</v>
      </c>
      <c r="AL29" s="69">
        <f t="shared" si="10"/>
        <v>3595.2</v>
      </c>
      <c r="AM29" s="25"/>
    </row>
    <row r="30" spans="1:39" ht="29.25" customHeight="1" x14ac:dyDescent="0.25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 t="s">
        <v>60</v>
      </c>
      <c r="AC30" s="114"/>
      <c r="AD30" s="36"/>
      <c r="AE30" s="22"/>
      <c r="AF30" s="24">
        <v>497.2</v>
      </c>
      <c r="AG30" s="24">
        <v>497.2</v>
      </c>
      <c r="AH30" s="24">
        <v>497.2</v>
      </c>
      <c r="AI30" s="24">
        <v>497.2</v>
      </c>
      <c r="AJ30" s="24">
        <v>497.2</v>
      </c>
      <c r="AK30" s="24">
        <v>497.2</v>
      </c>
      <c r="AL30" s="69">
        <f t="shared" si="10"/>
        <v>2983.2</v>
      </c>
      <c r="AM30" s="25"/>
    </row>
    <row r="31" spans="1:39" ht="45.75" customHeight="1" x14ac:dyDescent="0.25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78" t="s">
        <v>62</v>
      </c>
      <c r="AC31" s="115"/>
      <c r="AD31" s="36"/>
      <c r="AE31" s="22"/>
      <c r="AF31" s="24">
        <v>102</v>
      </c>
      <c r="AG31" s="24">
        <v>102</v>
      </c>
      <c r="AH31" s="24">
        <v>102</v>
      </c>
      <c r="AI31" s="24">
        <v>102</v>
      </c>
      <c r="AJ31" s="24">
        <v>102</v>
      </c>
      <c r="AK31" s="24">
        <v>102</v>
      </c>
      <c r="AL31" s="69">
        <f t="shared" si="10"/>
        <v>612</v>
      </c>
      <c r="AM31" s="25">
        <v>2026</v>
      </c>
    </row>
    <row r="32" spans="1:39" ht="32.25" customHeight="1" x14ac:dyDescent="0.25">
      <c r="A32" s="95">
        <v>2</v>
      </c>
      <c r="B32" s="95">
        <v>2</v>
      </c>
      <c r="C32" s="95">
        <v>1</v>
      </c>
      <c r="D32" s="95">
        <v>0</v>
      </c>
      <c r="E32" s="95">
        <v>5</v>
      </c>
      <c r="F32" s="95">
        <v>0</v>
      </c>
      <c r="G32" s="95">
        <v>2</v>
      </c>
      <c r="H32" s="95">
        <v>1</v>
      </c>
      <c r="I32" s="95">
        <v>1</v>
      </c>
      <c r="J32" s="95">
        <v>1</v>
      </c>
      <c r="K32" s="95">
        <v>0</v>
      </c>
      <c r="L32" s="95">
        <v>2</v>
      </c>
      <c r="M32" s="95">
        <v>1</v>
      </c>
      <c r="N32" s="95">
        <v>0</v>
      </c>
      <c r="O32" s="95">
        <v>1</v>
      </c>
      <c r="P32" s="95">
        <v>0</v>
      </c>
      <c r="Q32" s="95">
        <v>0</v>
      </c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119" t="s">
        <v>75</v>
      </c>
      <c r="AC32" s="61" t="s">
        <v>28</v>
      </c>
      <c r="AD32" s="62"/>
      <c r="AE32" s="63"/>
      <c r="AF32" s="64">
        <v>0</v>
      </c>
      <c r="AG32" s="64">
        <v>0</v>
      </c>
      <c r="AH32" s="64">
        <v>0</v>
      </c>
      <c r="AI32" s="64">
        <v>0</v>
      </c>
      <c r="AJ32" s="64">
        <v>0</v>
      </c>
      <c r="AK32" s="64">
        <v>0</v>
      </c>
      <c r="AL32" s="69">
        <f t="shared" si="10"/>
        <v>0</v>
      </c>
      <c r="AM32" s="65">
        <v>2026</v>
      </c>
    </row>
    <row r="33" spans="1:39" ht="27.75" customHeight="1" x14ac:dyDescent="0.25">
      <c r="A33" s="95">
        <v>2</v>
      </c>
      <c r="B33" s="95">
        <v>2</v>
      </c>
      <c r="C33" s="95">
        <v>1</v>
      </c>
      <c r="D33" s="95">
        <v>0</v>
      </c>
      <c r="E33" s="95">
        <v>5</v>
      </c>
      <c r="F33" s="95">
        <v>0</v>
      </c>
      <c r="G33" s="95">
        <v>2</v>
      </c>
      <c r="H33" s="95">
        <v>1</v>
      </c>
      <c r="I33" s="95">
        <v>1</v>
      </c>
      <c r="J33" s="95">
        <v>1</v>
      </c>
      <c r="K33" s="95">
        <v>0</v>
      </c>
      <c r="L33" s="95">
        <v>2</v>
      </c>
      <c r="M33" s="95" t="s">
        <v>38</v>
      </c>
      <c r="N33" s="95">
        <v>0</v>
      </c>
      <c r="O33" s="95">
        <v>1</v>
      </c>
      <c r="P33" s="95">
        <v>0</v>
      </c>
      <c r="Q33" s="95" t="s">
        <v>39</v>
      </c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120"/>
      <c r="AC33" s="92" t="s">
        <v>28</v>
      </c>
      <c r="AD33" s="36"/>
      <c r="AE33" s="22"/>
      <c r="AF33" s="24">
        <v>2984.1</v>
      </c>
      <c r="AG33" s="24">
        <v>2144.6999999999998</v>
      </c>
      <c r="AH33" s="23">
        <v>0</v>
      </c>
      <c r="AI33" s="23">
        <v>0</v>
      </c>
      <c r="AJ33" s="23">
        <v>0</v>
      </c>
      <c r="AK33" s="23">
        <v>0</v>
      </c>
      <c r="AL33" s="69">
        <f t="shared" si="10"/>
        <v>5128.7999999999993</v>
      </c>
      <c r="AM33" s="25">
        <v>2026</v>
      </c>
    </row>
    <row r="34" spans="1:39" ht="48.75" customHeight="1" x14ac:dyDescent="0.25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96" t="s">
        <v>52</v>
      </c>
      <c r="AC34" s="95" t="s">
        <v>28</v>
      </c>
      <c r="AD34" s="22"/>
      <c r="AE34" s="22"/>
      <c r="AF34" s="39">
        <f>AF35+AF43+AF47</f>
        <v>4828.1000000000004</v>
      </c>
      <c r="AG34" s="39">
        <f t="shared" ref="AG34:AK34" si="13">AG35+AG43+AG47</f>
        <v>4820.8999999999996</v>
      </c>
      <c r="AH34" s="39">
        <f t="shared" si="13"/>
        <v>4828.1000000000004</v>
      </c>
      <c r="AI34" s="39">
        <f t="shared" si="13"/>
        <v>4828.1000000000004</v>
      </c>
      <c r="AJ34" s="39">
        <f t="shared" si="13"/>
        <v>4828.1000000000004</v>
      </c>
      <c r="AK34" s="39">
        <f t="shared" si="13"/>
        <v>4828.1000000000004</v>
      </c>
      <c r="AL34" s="69">
        <f t="shared" si="10"/>
        <v>28961.4</v>
      </c>
      <c r="AM34" s="49">
        <v>2026</v>
      </c>
    </row>
    <row r="35" spans="1:39" ht="30" customHeight="1" x14ac:dyDescent="0.25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111" t="s">
        <v>40</v>
      </c>
      <c r="AC35" s="94"/>
      <c r="AD35" s="22"/>
      <c r="AE35" s="22"/>
      <c r="AF35" s="84">
        <f>AF37</f>
        <v>2778.7</v>
      </c>
      <c r="AG35" s="84">
        <f t="shared" ref="AG35:AK35" si="14">AG37</f>
        <v>2771.5</v>
      </c>
      <c r="AH35" s="84">
        <f t="shared" si="14"/>
        <v>2778.7</v>
      </c>
      <c r="AI35" s="84">
        <f t="shared" si="14"/>
        <v>2778.7</v>
      </c>
      <c r="AJ35" s="84">
        <f t="shared" si="14"/>
        <v>2778.7</v>
      </c>
      <c r="AK35" s="84">
        <f t="shared" si="14"/>
        <v>2778.7</v>
      </c>
      <c r="AL35" s="69">
        <f t="shared" si="10"/>
        <v>16665</v>
      </c>
      <c r="AM35" s="49"/>
    </row>
    <row r="36" spans="1:39" ht="22.5" customHeight="1" x14ac:dyDescent="0.25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112"/>
      <c r="AC36" s="94" t="s">
        <v>34</v>
      </c>
      <c r="AD36" s="22"/>
      <c r="AE36" s="22"/>
      <c r="AF36" s="24" t="s">
        <v>35</v>
      </c>
      <c r="AG36" s="24" t="s">
        <v>35</v>
      </c>
      <c r="AH36" s="23" t="s">
        <v>35</v>
      </c>
      <c r="AI36" s="24" t="s">
        <v>35</v>
      </c>
      <c r="AJ36" s="24" t="s">
        <v>35</v>
      </c>
      <c r="AK36" s="24" t="s">
        <v>35</v>
      </c>
      <c r="AL36" s="23" t="s">
        <v>35</v>
      </c>
      <c r="AM36" s="25">
        <v>2026</v>
      </c>
    </row>
    <row r="37" spans="1:39" ht="65.25" customHeight="1" x14ac:dyDescent="0.25">
      <c r="A37" s="95">
        <v>2</v>
      </c>
      <c r="B37" s="95">
        <v>2</v>
      </c>
      <c r="C37" s="95">
        <v>1</v>
      </c>
      <c r="D37" s="95">
        <v>0</v>
      </c>
      <c r="E37" s="95">
        <v>5</v>
      </c>
      <c r="F37" s="95">
        <v>0</v>
      </c>
      <c r="G37" s="95">
        <v>3</v>
      </c>
      <c r="H37" s="95">
        <v>1</v>
      </c>
      <c r="I37" s="95">
        <v>1</v>
      </c>
      <c r="J37" s="95">
        <v>2</v>
      </c>
      <c r="K37" s="95">
        <v>0</v>
      </c>
      <c r="L37" s="95">
        <v>1</v>
      </c>
      <c r="M37" s="95">
        <v>2</v>
      </c>
      <c r="N37" s="95">
        <v>0</v>
      </c>
      <c r="O37" s="95">
        <v>1</v>
      </c>
      <c r="P37" s="95">
        <v>0</v>
      </c>
      <c r="Q37" s="95" t="s">
        <v>39</v>
      </c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97" t="s">
        <v>72</v>
      </c>
      <c r="AC37" s="92" t="s">
        <v>28</v>
      </c>
      <c r="AD37" s="22"/>
      <c r="AE37" s="22"/>
      <c r="AF37" s="24">
        <f>AF38+AF39</f>
        <v>2778.7</v>
      </c>
      <c r="AG37" s="24">
        <f>AG38+AG39</f>
        <v>2771.5</v>
      </c>
      <c r="AH37" s="24">
        <f t="shared" ref="AG37:AK37" si="15">AH38+AH39</f>
        <v>2778.7</v>
      </c>
      <c r="AI37" s="24">
        <f t="shared" si="15"/>
        <v>2778.7</v>
      </c>
      <c r="AJ37" s="24">
        <f t="shared" si="15"/>
        <v>2778.7</v>
      </c>
      <c r="AK37" s="24">
        <f t="shared" si="15"/>
        <v>2778.7</v>
      </c>
      <c r="AL37" s="69">
        <f>AF37+AG37+AH37+AI37+AJ37+AK37</f>
        <v>16665</v>
      </c>
      <c r="AM37" s="23">
        <v>2026</v>
      </c>
    </row>
    <row r="38" spans="1:39" ht="25.5" customHeight="1" x14ac:dyDescent="0.25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95" t="s">
        <v>73</v>
      </c>
      <c r="AC38" s="93"/>
      <c r="AD38" s="22"/>
      <c r="AE38" s="22"/>
      <c r="AF38" s="24">
        <v>2650.7</v>
      </c>
      <c r="AG38" s="24">
        <v>2643.5</v>
      </c>
      <c r="AH38" s="24">
        <v>2650.7</v>
      </c>
      <c r="AI38" s="24">
        <v>2650.7</v>
      </c>
      <c r="AJ38" s="24">
        <v>2650.7</v>
      </c>
      <c r="AK38" s="24">
        <v>2650.7</v>
      </c>
      <c r="AL38" s="69">
        <f t="shared" ref="AL38:AL39" si="16">AF38+AG38+AH38+AI38+AJ38+AK38</f>
        <v>15897</v>
      </c>
      <c r="AM38" s="25"/>
    </row>
    <row r="39" spans="1:39" ht="25.5" customHeight="1" x14ac:dyDescent="0.25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78" t="s">
        <v>74</v>
      </c>
      <c r="AC39" s="93"/>
      <c r="AD39" s="22"/>
      <c r="AE39" s="22"/>
      <c r="AF39" s="24">
        <v>128</v>
      </c>
      <c r="AG39" s="24">
        <v>128</v>
      </c>
      <c r="AH39" s="24">
        <v>128</v>
      </c>
      <c r="AI39" s="24">
        <v>128</v>
      </c>
      <c r="AJ39" s="24">
        <v>128</v>
      </c>
      <c r="AK39" s="24">
        <v>128</v>
      </c>
      <c r="AL39" s="69">
        <f t="shared" si="16"/>
        <v>768</v>
      </c>
      <c r="AM39" s="25"/>
    </row>
    <row r="40" spans="1:39" ht="37.5" customHeight="1" x14ac:dyDescent="0.25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98" t="s">
        <v>41</v>
      </c>
      <c r="AC40" s="94" t="s">
        <v>34</v>
      </c>
      <c r="AD40" s="22"/>
      <c r="AE40" s="22"/>
      <c r="AF40" s="24" t="s">
        <v>35</v>
      </c>
      <c r="AG40" s="24" t="s">
        <v>35</v>
      </c>
      <c r="AH40" s="23" t="s">
        <v>35</v>
      </c>
      <c r="AI40" s="24" t="s">
        <v>35</v>
      </c>
      <c r="AJ40" s="24" t="s">
        <v>35</v>
      </c>
      <c r="AK40" s="23" t="s">
        <v>35</v>
      </c>
      <c r="AL40" s="23" t="s">
        <v>35</v>
      </c>
      <c r="AM40" s="25">
        <v>2026</v>
      </c>
    </row>
    <row r="41" spans="1:39" ht="34.5" customHeight="1" x14ac:dyDescent="0.25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99" t="s">
        <v>42</v>
      </c>
      <c r="AC41" s="94" t="s">
        <v>37</v>
      </c>
      <c r="AD41" s="22"/>
      <c r="AE41" s="22"/>
      <c r="AF41" s="29">
        <v>6</v>
      </c>
      <c r="AG41" s="29">
        <v>6</v>
      </c>
      <c r="AH41" s="30">
        <v>6</v>
      </c>
      <c r="AI41" s="29">
        <v>6</v>
      </c>
      <c r="AJ41" s="29">
        <v>6</v>
      </c>
      <c r="AK41" s="30">
        <v>6</v>
      </c>
      <c r="AL41" s="30">
        <v>6</v>
      </c>
      <c r="AM41" s="25">
        <v>2026</v>
      </c>
    </row>
    <row r="42" spans="1:39" ht="33.75" customHeight="1" x14ac:dyDescent="0.25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100" t="s">
        <v>77</v>
      </c>
      <c r="AC42" s="94" t="s">
        <v>34</v>
      </c>
      <c r="AD42" s="22"/>
      <c r="AE42" s="22"/>
      <c r="AF42" s="24" t="s">
        <v>35</v>
      </c>
      <c r="AG42" s="24" t="s">
        <v>35</v>
      </c>
      <c r="AH42" s="23" t="s">
        <v>35</v>
      </c>
      <c r="AI42" s="24" t="s">
        <v>35</v>
      </c>
      <c r="AJ42" s="24" t="s">
        <v>35</v>
      </c>
      <c r="AK42" s="23" t="s">
        <v>35</v>
      </c>
      <c r="AL42" s="23" t="s">
        <v>35</v>
      </c>
      <c r="AM42" s="25">
        <v>2026</v>
      </c>
    </row>
    <row r="43" spans="1:39" ht="21.75" customHeight="1" x14ac:dyDescent="0.25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111" t="s">
        <v>71</v>
      </c>
      <c r="AC43" s="94"/>
      <c r="AD43" s="22"/>
      <c r="AE43" s="22"/>
      <c r="AF43" s="24">
        <v>1859.9</v>
      </c>
      <c r="AG43" s="24">
        <v>1859.9</v>
      </c>
      <c r="AH43" s="24">
        <v>1859.9</v>
      </c>
      <c r="AI43" s="24">
        <v>1859.9</v>
      </c>
      <c r="AJ43" s="24">
        <v>1859.9</v>
      </c>
      <c r="AK43" s="24">
        <v>1859.9</v>
      </c>
      <c r="AL43" s="69">
        <f t="shared" ref="AL43" si="17">AF43+AG43+AH43+AI43+AJ43+AK43</f>
        <v>11159.4</v>
      </c>
      <c r="AM43" s="25"/>
    </row>
    <row r="44" spans="1:39" ht="21.75" customHeight="1" x14ac:dyDescent="0.25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112"/>
      <c r="AC44" s="95" t="s">
        <v>34</v>
      </c>
      <c r="AD44" s="22"/>
      <c r="AE44" s="22"/>
      <c r="AF44" s="24" t="s">
        <v>35</v>
      </c>
      <c r="AG44" s="24" t="s">
        <v>35</v>
      </c>
      <c r="AH44" s="23" t="s">
        <v>35</v>
      </c>
      <c r="AI44" s="23"/>
      <c r="AJ44" s="23"/>
      <c r="AK44" s="23"/>
      <c r="AL44" s="23" t="s">
        <v>35</v>
      </c>
      <c r="AM44" s="25">
        <v>2026</v>
      </c>
    </row>
    <row r="45" spans="1:39" ht="37.5" customHeight="1" x14ac:dyDescent="0.2">
      <c r="A45" s="95">
        <v>2</v>
      </c>
      <c r="B45" s="95">
        <v>2</v>
      </c>
      <c r="C45" s="95">
        <v>1</v>
      </c>
      <c r="D45" s="95">
        <v>0</v>
      </c>
      <c r="E45" s="95">
        <v>5</v>
      </c>
      <c r="F45" s="95">
        <v>0</v>
      </c>
      <c r="G45" s="95">
        <v>3</v>
      </c>
      <c r="H45" s="95">
        <v>1</v>
      </c>
      <c r="I45" s="95">
        <v>1</v>
      </c>
      <c r="J45" s="95">
        <v>2</v>
      </c>
      <c r="K45" s="95">
        <v>0</v>
      </c>
      <c r="L45" s="95">
        <v>2</v>
      </c>
      <c r="M45" s="95">
        <v>2</v>
      </c>
      <c r="N45" s="95">
        <v>0</v>
      </c>
      <c r="O45" s="95">
        <v>1</v>
      </c>
      <c r="P45" s="95">
        <v>0</v>
      </c>
      <c r="Q45" s="95" t="s">
        <v>39</v>
      </c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101" t="s">
        <v>63</v>
      </c>
      <c r="AC45" s="67" t="s">
        <v>28</v>
      </c>
      <c r="AD45" s="22"/>
      <c r="AE45" s="22"/>
      <c r="AF45" s="24">
        <v>1859.9</v>
      </c>
      <c r="AG45" s="24">
        <v>1859.9</v>
      </c>
      <c r="AH45" s="24">
        <v>1859.9</v>
      </c>
      <c r="AI45" s="24">
        <v>1859.9</v>
      </c>
      <c r="AJ45" s="24">
        <v>1859.9</v>
      </c>
      <c r="AK45" s="24">
        <v>1859.9</v>
      </c>
      <c r="AL45" s="69">
        <f t="shared" ref="AL45" si="18">AF45+AG45+AH45+AI45+AJ45+AK45</f>
        <v>11159.4</v>
      </c>
      <c r="AM45" s="25"/>
    </row>
    <row r="46" spans="1:39" ht="31.5" x14ac:dyDescent="0.25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102" t="s">
        <v>43</v>
      </c>
      <c r="AC46" s="95" t="s">
        <v>34</v>
      </c>
      <c r="AD46" s="36" t="s">
        <v>27</v>
      </c>
      <c r="AE46" s="22"/>
      <c r="AF46" s="51" t="s">
        <v>35</v>
      </c>
      <c r="AG46" s="29" t="s">
        <v>35</v>
      </c>
      <c r="AH46" s="30" t="s">
        <v>35</v>
      </c>
      <c r="AI46" s="30" t="s">
        <v>35</v>
      </c>
      <c r="AJ46" s="30" t="s">
        <v>35</v>
      </c>
      <c r="AK46" s="30" t="s">
        <v>35</v>
      </c>
      <c r="AL46" s="23" t="s">
        <v>35</v>
      </c>
      <c r="AM46" s="25">
        <v>2026</v>
      </c>
    </row>
    <row r="47" spans="1:39" ht="18.75" customHeight="1" x14ac:dyDescent="0.2">
      <c r="A47" s="95">
        <v>2</v>
      </c>
      <c r="B47" s="95">
        <v>2</v>
      </c>
      <c r="C47" s="95">
        <v>1</v>
      </c>
      <c r="D47" s="95">
        <v>0</v>
      </c>
      <c r="E47" s="95">
        <v>5</v>
      </c>
      <c r="F47" s="95">
        <v>0</v>
      </c>
      <c r="G47" s="95">
        <v>3</v>
      </c>
      <c r="H47" s="95">
        <v>1</v>
      </c>
      <c r="I47" s="95">
        <v>1</v>
      </c>
      <c r="J47" s="95">
        <v>2</v>
      </c>
      <c r="K47" s="95">
        <v>0</v>
      </c>
      <c r="L47" s="95">
        <v>3</v>
      </c>
      <c r="M47" s="95">
        <v>2</v>
      </c>
      <c r="N47" s="95">
        <v>0</v>
      </c>
      <c r="O47" s="95">
        <v>1</v>
      </c>
      <c r="P47" s="95">
        <v>0</v>
      </c>
      <c r="Q47" s="95" t="s">
        <v>39</v>
      </c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103" t="s">
        <v>54</v>
      </c>
      <c r="AC47" s="80" t="s">
        <v>28</v>
      </c>
      <c r="AD47" s="36"/>
      <c r="AE47" s="22"/>
      <c r="AF47" s="86">
        <v>189.5</v>
      </c>
      <c r="AG47" s="24">
        <v>189.5</v>
      </c>
      <c r="AH47" s="24">
        <v>189.5</v>
      </c>
      <c r="AI47" s="24">
        <v>189.5</v>
      </c>
      <c r="AJ47" s="24">
        <v>189.5</v>
      </c>
      <c r="AK47" s="24">
        <v>189.5</v>
      </c>
      <c r="AL47" s="69">
        <f t="shared" ref="AL47" si="19">AF47+AG47+AH47+AI47+AJ47+AK47</f>
        <v>1137</v>
      </c>
      <c r="AM47" s="25"/>
    </row>
    <row r="48" spans="1:39" ht="39.75" customHeight="1" x14ac:dyDescent="0.2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104" t="s">
        <v>55</v>
      </c>
      <c r="AC48" s="80" t="s">
        <v>44</v>
      </c>
      <c r="AD48" s="36"/>
      <c r="AE48" s="22"/>
      <c r="AF48" s="52">
        <v>4</v>
      </c>
      <c r="AG48" s="29">
        <v>4</v>
      </c>
      <c r="AH48" s="30">
        <v>4</v>
      </c>
      <c r="AI48" s="30">
        <v>4</v>
      </c>
      <c r="AJ48" s="30">
        <v>4</v>
      </c>
      <c r="AK48" s="30">
        <v>4</v>
      </c>
      <c r="AL48" s="50" t="s">
        <v>45</v>
      </c>
      <c r="AM48" s="25"/>
    </row>
    <row r="49" spans="1:39" ht="38.25" customHeight="1" x14ac:dyDescent="0.25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53" t="s">
        <v>65</v>
      </c>
      <c r="AC49" s="95"/>
      <c r="AD49" s="36"/>
      <c r="AE49" s="22"/>
      <c r="AF49" s="85">
        <f>AF50</f>
        <v>250</v>
      </c>
      <c r="AG49" s="83">
        <f t="shared" ref="AG49:AK49" si="20">AG50</f>
        <v>250</v>
      </c>
      <c r="AH49" s="83">
        <f t="shared" si="20"/>
        <v>250</v>
      </c>
      <c r="AI49" s="83">
        <f t="shared" si="20"/>
        <v>250</v>
      </c>
      <c r="AJ49" s="83">
        <f t="shared" si="20"/>
        <v>250</v>
      </c>
      <c r="AK49" s="83">
        <f t="shared" si="20"/>
        <v>250</v>
      </c>
      <c r="AL49" s="50"/>
      <c r="AM49" s="49"/>
    </row>
    <row r="50" spans="1:39" ht="52.5" customHeight="1" x14ac:dyDescent="0.25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87"/>
      <c r="S50" s="87"/>
      <c r="T50" s="87"/>
      <c r="U50" s="87"/>
      <c r="V50" s="87"/>
      <c r="W50" s="87"/>
      <c r="X50" s="87"/>
      <c r="Y50" s="87"/>
      <c r="Z50" s="87"/>
      <c r="AB50" s="105" t="s">
        <v>64</v>
      </c>
      <c r="AC50" s="88" t="s">
        <v>28</v>
      </c>
      <c r="AD50" s="89"/>
      <c r="AE50" s="106"/>
      <c r="AF50" s="90">
        <v>250</v>
      </c>
      <c r="AG50" s="90">
        <v>250</v>
      </c>
      <c r="AH50" s="90">
        <v>250</v>
      </c>
      <c r="AI50" s="90">
        <v>250</v>
      </c>
      <c r="AJ50" s="90">
        <v>250</v>
      </c>
      <c r="AK50" s="90">
        <v>250</v>
      </c>
      <c r="AL50" s="49">
        <v>2026</v>
      </c>
      <c r="AM50" s="49">
        <v>2026</v>
      </c>
    </row>
    <row r="51" spans="1:39" ht="52.5" customHeight="1" x14ac:dyDescent="0.25">
      <c r="A51" s="2">
        <v>2</v>
      </c>
      <c r="B51" s="93">
        <v>2</v>
      </c>
      <c r="C51" s="93">
        <v>1</v>
      </c>
      <c r="D51" s="93">
        <v>0</v>
      </c>
      <c r="E51" s="93">
        <v>3</v>
      </c>
      <c r="F51" s="93">
        <v>1</v>
      </c>
      <c r="G51" s="93">
        <v>0</v>
      </c>
      <c r="H51" s="93">
        <v>1</v>
      </c>
      <c r="I51" s="93">
        <v>1</v>
      </c>
      <c r="J51" s="93">
        <v>3</v>
      </c>
      <c r="K51" s="93">
        <v>0</v>
      </c>
      <c r="L51" s="93">
        <v>1</v>
      </c>
      <c r="M51" s="93">
        <v>2</v>
      </c>
      <c r="N51" s="93">
        <v>0</v>
      </c>
      <c r="O51" s="93">
        <v>1</v>
      </c>
      <c r="P51" s="93">
        <v>0</v>
      </c>
      <c r="Q51" s="93" t="s">
        <v>39</v>
      </c>
      <c r="R51" s="34"/>
      <c r="S51" s="34"/>
      <c r="T51" s="34"/>
      <c r="U51" s="34"/>
      <c r="V51" s="34"/>
      <c r="W51" s="34"/>
      <c r="X51" s="34"/>
      <c r="Y51" s="34"/>
      <c r="Z51" s="34"/>
      <c r="AA51" s="95"/>
      <c r="AB51" s="107" t="s">
        <v>76</v>
      </c>
      <c r="AC51" s="88" t="s">
        <v>28</v>
      </c>
      <c r="AD51" s="89"/>
      <c r="AE51" s="106"/>
      <c r="AF51" s="90">
        <v>250</v>
      </c>
      <c r="AG51" s="90">
        <v>250</v>
      </c>
      <c r="AH51" s="90">
        <v>250</v>
      </c>
      <c r="AI51" s="90">
        <v>250</v>
      </c>
      <c r="AJ51" s="90">
        <v>250</v>
      </c>
      <c r="AK51" s="90">
        <v>250</v>
      </c>
      <c r="AL51" s="49">
        <v>2026</v>
      </c>
      <c r="AM51" s="91">
        <v>2026</v>
      </c>
    </row>
  </sheetData>
  <mergeCells count="45">
    <mergeCell ref="F11:G13"/>
    <mergeCell ref="H11:N11"/>
    <mergeCell ref="O11:Q13"/>
    <mergeCell ref="A6:AM6"/>
    <mergeCell ref="W1:AM1"/>
    <mergeCell ref="A2:AE2"/>
    <mergeCell ref="A3:AE3"/>
    <mergeCell ref="A4:AE4"/>
    <mergeCell ref="A5:N5"/>
    <mergeCell ref="U11:U13"/>
    <mergeCell ref="V11:V13"/>
    <mergeCell ref="AG11:AG13"/>
    <mergeCell ref="A7:AM7"/>
    <mergeCell ref="A8:V8"/>
    <mergeCell ref="A9:V9"/>
    <mergeCell ref="A10:Q10"/>
    <mergeCell ref="AL10:AM10"/>
    <mergeCell ref="A11:C13"/>
    <mergeCell ref="D11:E13"/>
    <mergeCell ref="AH11:AH13"/>
    <mergeCell ref="AL11:AL13"/>
    <mergeCell ref="AM11:AM13"/>
    <mergeCell ref="H12:I13"/>
    <mergeCell ref="J12:J13"/>
    <mergeCell ref="K12:K13"/>
    <mergeCell ref="L12:M13"/>
    <mergeCell ref="N12:N13"/>
    <mergeCell ref="W11:Y13"/>
    <mergeCell ref="Z11:AA13"/>
    <mergeCell ref="R10:AA10"/>
    <mergeCell ref="AB10:AB13"/>
    <mergeCell ref="AC10:AC13"/>
    <mergeCell ref="R11:S13"/>
    <mergeCell ref="T11:T13"/>
    <mergeCell ref="AF10:AG10"/>
    <mergeCell ref="AD10:AD13"/>
    <mergeCell ref="AE10:AE13"/>
    <mergeCell ref="AK11:AK13"/>
    <mergeCell ref="AJ11:AJ13"/>
    <mergeCell ref="AI11:AI13"/>
    <mergeCell ref="AB43:AB44"/>
    <mergeCell ref="AC29:AC31"/>
    <mergeCell ref="AF11:AF13"/>
    <mergeCell ref="AB32:AB33"/>
    <mergeCell ref="AB35:AB36"/>
  </mergeCells>
  <pageMargins left="0.39370078740157483" right="0" top="0" bottom="0" header="0" footer="0"/>
  <pageSetup paperSize="9" scale="51" firstPageNumber="45" fitToHeight="0" orientation="landscape" r:id="rId1"/>
  <rowBreaks count="1" manualBreakCount="1">
    <brk id="25" max="3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2:I22"/>
  <sheetViews>
    <sheetView workbookViewId="0">
      <selection activeCell="I23" sqref="I23"/>
    </sheetView>
  </sheetViews>
  <sheetFormatPr defaultRowHeight="15" x14ac:dyDescent="0.25"/>
  <sheetData>
    <row r="22" spans="6:9" x14ac:dyDescent="0.25">
      <c r="F22">
        <f>11816.7-9956.8</f>
        <v>1859.9000000000015</v>
      </c>
      <c r="I22">
        <f>'1'!AF17+'1'!AF17+'1'!AF34+'1'!AF49</f>
        <v>14835.5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2020-11-06T07:49:30Z</cp:lastPrinted>
  <dcterms:created xsi:type="dcterms:W3CDTF">2019-12-23T07:08:03Z</dcterms:created>
  <dcterms:modified xsi:type="dcterms:W3CDTF">2020-12-08T12:29:19Z</dcterms:modified>
</cp:coreProperties>
</file>